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jayanPillai/Desktop/BARformula 101/"/>
    </mc:Choice>
  </mc:AlternateContent>
  <xr:revisionPtr revIDLastSave="0" documentId="13_ncr:1_{47B0778C-CB30-3648-AE82-B909699F69ED}" xr6:coauthVersionLast="45" xr6:coauthVersionMax="45" xr10:uidLastSave="{00000000-0000-0000-0000-000000000000}"/>
  <bookViews>
    <workbookView xWindow="0" yWindow="0" windowWidth="25600" windowHeight="16000" xr2:uid="{268251E4-1A29-5743-A5C3-0EFC58504CF5}"/>
  </bookViews>
  <sheets>
    <sheet name="Cost Saving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 s="1"/>
  <c r="B19" i="1" s="1"/>
  <c r="B10" i="1"/>
  <c r="B12" i="1" s="1"/>
  <c r="B14" i="1" s="1"/>
  <c r="B7" i="1"/>
  <c r="B8" i="1" s="1"/>
  <c r="B20" i="1" l="1"/>
  <c r="B24" i="1"/>
  <c r="B25" i="1" l="1"/>
  <c r="B26" i="1" s="1"/>
</calcChain>
</file>

<file path=xl/sharedStrings.xml><?xml version="1.0" encoding="utf-8"?>
<sst xmlns="http://schemas.openxmlformats.org/spreadsheetml/2006/main" count="26" uniqueCount="26">
  <si>
    <t>Total Hectarage (Ha)                                        </t>
  </si>
  <si>
    <t>FFB Processed (mt)</t>
  </si>
  <si>
    <t>POME Treatment Cost per m3 (LA, Desludging, Irrigation) (MYR)</t>
  </si>
  <si>
    <t>POME Generated (% to FFB)</t>
  </si>
  <si>
    <t>POME Generated (m3)</t>
  </si>
  <si>
    <t>[A] Cost of Effluent Treatment (MYR)</t>
  </si>
  <si>
    <t>EFB (%)</t>
  </si>
  <si>
    <t>EFB Produced (mt)</t>
  </si>
  <si>
    <t>EFB Application Rate (mt/Ha)</t>
  </si>
  <si>
    <t>EFB Application Hectarage (Ha)</t>
  </si>
  <si>
    <t>EFB Transport and Application Cost (MYR/Ha)</t>
  </si>
  <si>
    <t>[B] Cost of EFB Mulching (MYR)</t>
  </si>
  <si>
    <t>Inorganic Fertiliser Application Rate (mt/Ha)</t>
  </si>
  <si>
    <t>Cost of Inorganic Fertiliser + Transport + Application (MYR/Ha)</t>
  </si>
  <si>
    <t>Amount of BARcompost Produced (mt) *18% of FFB</t>
  </si>
  <si>
    <t>BARcompost Application Hectarage (Ha)</t>
  </si>
  <si>
    <t>[C] Cost of Inorganic Fertiliser Saved for BARcompost Applied Hectarage (MYR)</t>
  </si>
  <si>
    <t>[D] Total Savings Inorganic Fertiliser + POME + EFB (MYR)  [A+B+C]</t>
  </si>
  <si>
    <t>BARcompost (MYR/mt)</t>
  </si>
  <si>
    <t>BARcompost (mt/Ha)</t>
  </si>
  <si>
    <t>BARcompost Transportation and Application Cost (MYR/Ha)</t>
  </si>
  <si>
    <t>[E] BARcompost Cost + Transport + Application (MYR)</t>
  </si>
  <si>
    <t>TOTAL ESTIMATED SAVINGS PER ANNUM (MYR) [D-E]</t>
  </si>
  <si>
    <t>TOTAL SAVINGS OVER 10 YEAR CONTRACT PERIOD (MYR)</t>
  </si>
  <si>
    <t>EDITABLE CELLS</t>
  </si>
  <si>
    <t>Cost Savings Illustration - Malaysian Palm Oil Mill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</si>
</sst>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000000"/>
      <name val="Avenir"/>
      <family val="2"/>
    </font>
    <font>
      <b/>
      <sz val="16"/>
      <color rgb="FF313131"/>
      <name val="Avenir"/>
      <family val="2"/>
    </font>
    <font>
      <b/>
      <sz val="16"/>
      <color theme="0"/>
      <name val="Avenir"/>
      <family val="2"/>
    </font>
    <font>
      <b/>
      <sz val="16"/>
      <color theme="0"/>
      <name val="Avenir Book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4C2E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8DBD"/>
        <bgColor indexed="64"/>
      </patternFill>
    </fill>
    <fill>
      <patternFill patternType="solid">
        <fgColor rgb="FF3D516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2" borderId="4" xfId="0" applyFont="1" applyFill="1" applyBorder="1"/>
    <xf numFmtId="3" fontId="2" fillId="0" borderId="4" xfId="0" applyNumberFormat="1" applyFont="1" applyBorder="1"/>
    <xf numFmtId="0" fontId="3" fillId="3" borderId="3" xfId="0" applyFont="1" applyFill="1" applyBorder="1"/>
    <xf numFmtId="3" fontId="3" fillId="3" borderId="4" xfId="0" applyNumberFormat="1" applyFont="1" applyFill="1" applyBorder="1"/>
    <xf numFmtId="4" fontId="2" fillId="2" borderId="4" xfId="0" applyNumberFormat="1" applyFont="1" applyFill="1" applyBorder="1"/>
    <xf numFmtId="0" fontId="4" fillId="5" borderId="3" xfId="0" applyFont="1" applyFill="1" applyBorder="1"/>
    <xf numFmtId="3" fontId="4" fillId="5" borderId="4" xfId="0" applyNumberFormat="1" applyFont="1" applyFill="1" applyBorder="1"/>
    <xf numFmtId="0" fontId="4" fillId="4" borderId="3" xfId="0" applyFont="1" applyFill="1" applyBorder="1"/>
    <xf numFmtId="3" fontId="4" fillId="4" borderId="4" xfId="0" applyNumberFormat="1" applyFont="1" applyFill="1" applyBorder="1"/>
    <xf numFmtId="0" fontId="4" fillId="4" borderId="5" xfId="0" applyFont="1" applyFill="1" applyBorder="1"/>
    <xf numFmtId="3" fontId="4" fillId="4" borderId="6" xfId="0" applyNumberFormat="1" applyFont="1" applyFill="1" applyBorder="1"/>
    <xf numFmtId="0" fontId="1" fillId="6" borderId="0" xfId="0" applyFont="1" applyFill="1"/>
    <xf numFmtId="0" fontId="5" fillId="6" borderId="0" xfId="0" applyFont="1" applyFill="1"/>
    <xf numFmtId="3" fontId="2" fillId="7" borderId="2" xfId="0" applyNumberFormat="1" applyFont="1" applyFill="1" applyBorder="1"/>
    <xf numFmtId="3" fontId="2" fillId="7" borderId="4" xfId="0" applyNumberFormat="1" applyFont="1" applyFill="1" applyBorder="1"/>
    <xf numFmtId="0" fontId="2" fillId="7" borderId="4" xfId="0" applyFont="1" applyFill="1" applyBorder="1"/>
    <xf numFmtId="2" fontId="2" fillId="7" borderId="4" xfId="0" applyNumberFormat="1" applyFont="1" applyFill="1" applyBorder="1"/>
    <xf numFmtId="0" fontId="6" fillId="7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5164"/>
      <color rgb="FF008DBD"/>
      <color rgb="FF44C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9749D-2090-334E-95C3-B8C8A80A9CD8}">
  <dimension ref="A1:D26"/>
  <sheetViews>
    <sheetView showGridLines="0" tabSelected="1" zoomScale="125" zoomScaleNormal="100" workbookViewId="0">
      <selection activeCell="A9" sqref="A9"/>
    </sheetView>
  </sheetViews>
  <sheetFormatPr baseColWidth="10" defaultRowHeight="16"/>
  <cols>
    <col min="1" max="1" width="100.6640625" bestFit="1" customWidth="1"/>
    <col min="2" max="2" width="16.6640625" customWidth="1"/>
    <col min="4" max="4" width="12.1640625" customWidth="1"/>
  </cols>
  <sheetData>
    <row r="1" spans="1:4" ht="23">
      <c r="A1" s="18" t="s">
        <v>25</v>
      </c>
      <c r="B1" s="17"/>
    </row>
    <row r="2" spans="1:4" ht="17" thickBot="1"/>
    <row r="3" spans="1:4" ht="26" customHeight="1">
      <c r="A3" s="1" t="s">
        <v>0</v>
      </c>
      <c r="B3" s="19">
        <v>10000</v>
      </c>
      <c r="D3" s="23" t="s">
        <v>24</v>
      </c>
    </row>
    <row r="4" spans="1:4" ht="26" customHeight="1">
      <c r="A4" s="2" t="s">
        <v>1</v>
      </c>
      <c r="B4" s="20">
        <v>230000</v>
      </c>
    </row>
    <row r="5" spans="1:4" ht="26" customHeight="1">
      <c r="A5" s="4" t="s">
        <v>2</v>
      </c>
      <c r="B5" s="22">
        <v>1.5</v>
      </c>
    </row>
    <row r="6" spans="1:4" ht="26" customHeight="1">
      <c r="A6" s="2" t="s">
        <v>3</v>
      </c>
      <c r="B6" s="21">
        <v>60</v>
      </c>
    </row>
    <row r="7" spans="1:4" ht="26" customHeight="1">
      <c r="A7" s="4" t="s">
        <v>4</v>
      </c>
      <c r="B7" s="7">
        <f>B4*(B6/100)</f>
        <v>138000</v>
      </c>
    </row>
    <row r="8" spans="1:4" ht="26" customHeight="1">
      <c r="A8" s="8" t="s">
        <v>5</v>
      </c>
      <c r="B8" s="9">
        <f>B7*B5</f>
        <v>207000</v>
      </c>
    </row>
    <row r="9" spans="1:4" ht="26" customHeight="1">
      <c r="A9" s="4" t="s">
        <v>6</v>
      </c>
      <c r="B9" s="21">
        <v>23</v>
      </c>
    </row>
    <row r="10" spans="1:4" ht="26" customHeight="1">
      <c r="A10" s="2" t="s">
        <v>7</v>
      </c>
      <c r="B10" s="3">
        <f>B4*B9%</f>
        <v>52900</v>
      </c>
    </row>
    <row r="11" spans="1:4" ht="26" customHeight="1">
      <c r="A11" s="4" t="s">
        <v>8</v>
      </c>
      <c r="B11" s="21">
        <v>40</v>
      </c>
    </row>
    <row r="12" spans="1:4" ht="26" customHeight="1">
      <c r="A12" s="2" t="s">
        <v>9</v>
      </c>
      <c r="B12" s="3">
        <f>B10/B11</f>
        <v>1322.5</v>
      </c>
    </row>
    <row r="13" spans="1:4" ht="26" customHeight="1">
      <c r="A13" s="4" t="s">
        <v>10</v>
      </c>
      <c r="B13" s="21">
        <v>650</v>
      </c>
    </row>
    <row r="14" spans="1:4" ht="26" customHeight="1">
      <c r="A14" s="8" t="s">
        <v>11</v>
      </c>
      <c r="B14" s="9">
        <f>B12*B13</f>
        <v>859625</v>
      </c>
    </row>
    <row r="15" spans="1:4" ht="26" customHeight="1">
      <c r="A15" s="4" t="s">
        <v>12</v>
      </c>
      <c r="B15" s="21">
        <v>1.2</v>
      </c>
    </row>
    <row r="16" spans="1:4" ht="26" customHeight="1">
      <c r="A16" s="2" t="s">
        <v>13</v>
      </c>
      <c r="B16" s="3">
        <v>1400</v>
      </c>
    </row>
    <row r="17" spans="1:2" ht="26" customHeight="1">
      <c r="A17" s="4" t="s">
        <v>14</v>
      </c>
      <c r="B17" s="7">
        <f>B4*0.18</f>
        <v>41400</v>
      </c>
    </row>
    <row r="18" spans="1:2" ht="26" customHeight="1">
      <c r="A18" s="2" t="s">
        <v>15</v>
      </c>
      <c r="B18" s="10">
        <f>B17/B22</f>
        <v>4140</v>
      </c>
    </row>
    <row r="19" spans="1:2" ht="26" customHeight="1">
      <c r="A19" s="8" t="s">
        <v>16</v>
      </c>
      <c r="B19" s="9">
        <f>B18*B16</f>
        <v>5796000</v>
      </c>
    </row>
    <row r="20" spans="1:2" ht="26" customHeight="1">
      <c r="A20" s="11" t="s">
        <v>17</v>
      </c>
      <c r="B20" s="12">
        <f>B8+B14+B19</f>
        <v>6862625</v>
      </c>
    </row>
    <row r="21" spans="1:2" ht="26" customHeight="1">
      <c r="A21" s="4" t="s">
        <v>18</v>
      </c>
      <c r="B21" s="5">
        <v>120</v>
      </c>
    </row>
    <row r="22" spans="1:2" ht="26" customHeight="1">
      <c r="A22" s="2" t="s">
        <v>19</v>
      </c>
      <c r="B22" s="6">
        <v>10</v>
      </c>
    </row>
    <row r="23" spans="1:2" ht="26" customHeight="1">
      <c r="A23" s="4" t="s">
        <v>20</v>
      </c>
      <c r="B23" s="5">
        <v>165</v>
      </c>
    </row>
    <row r="24" spans="1:2" ht="26" customHeight="1">
      <c r="A24" s="8" t="s">
        <v>21</v>
      </c>
      <c r="B24" s="9">
        <f>(B21*B17)+(B23*B18)</f>
        <v>5651100</v>
      </c>
    </row>
    <row r="25" spans="1:2" ht="26" customHeight="1">
      <c r="A25" s="13" t="s">
        <v>22</v>
      </c>
      <c r="B25" s="14">
        <f>B20-B24</f>
        <v>1211525</v>
      </c>
    </row>
    <row r="26" spans="1:2" ht="26" customHeight="1" thickBot="1">
      <c r="A26" s="15" t="s">
        <v>23</v>
      </c>
      <c r="B26" s="16">
        <f>B25*10</f>
        <v>12115250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Saving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Pillai</dc:creator>
  <cp:lastModifiedBy>Vijayan Pillai</cp:lastModifiedBy>
  <dcterms:created xsi:type="dcterms:W3CDTF">2020-02-03T21:32:31Z</dcterms:created>
  <dcterms:modified xsi:type="dcterms:W3CDTF">2020-07-03T07:57:01Z</dcterms:modified>
</cp:coreProperties>
</file>